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>Sheet1!$A$2:$G$84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<sst xmlns="http://schemas.openxmlformats.org/spreadsheetml/2006/main" count="277" uniqueCount="131">
  <si>
    <t>商丘师范学院2026届毕业生生源信息表</t>
  </si>
  <si>
    <t>学院</t>
  </si>
  <si>
    <t>专业</t>
  </si>
  <si>
    <t>本科</t>
  </si>
  <si>
    <t>专科</t>
  </si>
  <si>
    <t>是否师范</t>
  </si>
  <si>
    <t>合计</t>
  </si>
  <si>
    <t>联系方式</t>
  </si>
  <si>
    <t>人文学院(应天书院)</t>
  </si>
  <si>
    <t>汉语言文学</t>
  </si>
  <si>
    <t>师范</t>
  </si>
  <si>
    <t>许老师  15137000026
梁园校区人文学院210室
154574781@qq.com</t>
  </si>
  <si>
    <t>历史学</t>
  </si>
  <si>
    <t>秘书学</t>
  </si>
  <si>
    <t>文化产业管理</t>
  </si>
  <si>
    <t>数学与统计学院</t>
  </si>
  <si>
    <t>统计学</t>
  </si>
  <si>
    <t>李老师  15993965257
睢阳校区数学与统计学院103室
575909617@qq.com</t>
  </si>
  <si>
    <t>金融数学</t>
  </si>
  <si>
    <t>数学与应用数学</t>
  </si>
  <si>
    <t>电子电气工程学院</t>
  </si>
  <si>
    <t>电气工程及其自动化</t>
  </si>
  <si>
    <t>郑老师  18075113312
睢阳校区物电楼102室
1270507637@qq.com</t>
  </si>
  <si>
    <t>电子信息工程</t>
  </si>
  <si>
    <t>汽车服务工程</t>
  </si>
  <si>
    <t>通信工程</t>
  </si>
  <si>
    <t>物理学</t>
  </si>
  <si>
    <t>自动化</t>
  </si>
  <si>
    <t>化学化工学院</t>
  </si>
  <si>
    <t>材料科学与工程</t>
  </si>
  <si>
    <t>王老师  17627107029
睢阳校区工科实训楼B-307
17627107029@163.com</t>
  </si>
  <si>
    <t>化学</t>
  </si>
  <si>
    <t>新能源科学与工程</t>
  </si>
  <si>
    <t>制药工程</t>
  </si>
  <si>
    <t>外语学院</t>
  </si>
  <si>
    <t>翻译</t>
  </si>
  <si>
    <t>孙老师  16637031292
梁园校区应天楼216室
1922892388@qq.com</t>
  </si>
  <si>
    <t>日语</t>
  </si>
  <si>
    <t>商务英语</t>
  </si>
  <si>
    <t>英语</t>
  </si>
  <si>
    <t>法学院</t>
  </si>
  <si>
    <t>法学</t>
  </si>
  <si>
    <t>刘老师  13781588860
梁园校区应天楼609室
dingdang68860@163.com</t>
  </si>
  <si>
    <t>社会工作</t>
  </si>
  <si>
    <t>体育学院</t>
  </si>
  <si>
    <t>社会体育指导与管理</t>
  </si>
  <si>
    <t>王老师  13603706843
梁园校区体育学院125室
842548031@qq.com</t>
  </si>
  <si>
    <t>体育教育</t>
  </si>
  <si>
    <t>武术与民族传统体育</t>
  </si>
  <si>
    <t>生物与食品学院</t>
  </si>
  <si>
    <t>生物工程</t>
  </si>
  <si>
    <t>张老师  15836870091
睢阳校区生物楼109室
meiyunzhang2010@163.com</t>
  </si>
  <si>
    <t>生物科学</t>
  </si>
  <si>
    <t>食品科学与工程</t>
  </si>
  <si>
    <t>音乐学院</t>
  </si>
  <si>
    <t>舞蹈编导</t>
  </si>
  <si>
    <t>王老师  17537085858
梁园校区音乐楼106室
384076439@qq.com</t>
  </si>
  <si>
    <t>音乐表演</t>
  </si>
  <si>
    <t>音乐学</t>
  </si>
  <si>
    <t>信息技术学院</t>
  </si>
  <si>
    <t>电子商务</t>
  </si>
  <si>
    <t>李老师   15090570566
梁园校区三商楼107室719014214@qq.com</t>
  </si>
  <si>
    <t>人工智能</t>
  </si>
  <si>
    <t>数据科学与大数据技术</t>
  </si>
  <si>
    <t>计算机科学与技术</t>
  </si>
  <si>
    <t>物联网工程</t>
  </si>
  <si>
    <t>软件学院</t>
  </si>
  <si>
    <t>杜老师   15896920610
梁园校区三商楼109西695225215@qq.com</t>
  </si>
  <si>
    <t>软件工程</t>
  </si>
  <si>
    <t>美术学院</t>
  </si>
  <si>
    <t>雕塑</t>
  </si>
  <si>
    <t>魏老师  13849660038
梁园校区艺术中心217室
154943149@qq.com</t>
  </si>
  <si>
    <t>绘画</t>
  </si>
  <si>
    <t>书法学</t>
  </si>
  <si>
    <t>美术学</t>
  </si>
  <si>
    <t>教师教育学院</t>
  </si>
  <si>
    <t>小学教育</t>
  </si>
  <si>
    <t>朱老师  19561737390
梁园校区汉梁楼201东
739689432@qq.com</t>
  </si>
  <si>
    <t>学前教育</t>
  </si>
  <si>
    <t>教育学</t>
  </si>
  <si>
    <t>测绘与规划学院</t>
  </si>
  <si>
    <t>测绘工程</t>
  </si>
  <si>
    <t>王老师  15237003555
梁园校区三商楼133室
844574370@qq.com</t>
  </si>
  <si>
    <t>城乡规划</t>
  </si>
  <si>
    <t>地理科学</t>
  </si>
  <si>
    <t>园林</t>
  </si>
  <si>
    <t>传媒学院</t>
  </si>
  <si>
    <t>播音与主持艺术</t>
  </si>
  <si>
    <t>王老师  15038058636
梁园校区汉梁楼346室
2277079483@qq.com</t>
  </si>
  <si>
    <t>广播电视学</t>
  </si>
  <si>
    <t>广播电视编导</t>
  </si>
  <si>
    <t>网络与新媒体</t>
  </si>
  <si>
    <t>经济管理学院</t>
  </si>
  <si>
    <t>财务管理</t>
  </si>
  <si>
    <t>杨老师  17525111791
梁园校区三商楼北楼157室
2579026098@qq.com</t>
  </si>
  <si>
    <t>国际经济与贸易</t>
  </si>
  <si>
    <t>经济学</t>
  </si>
  <si>
    <t>市场营销</t>
  </si>
  <si>
    <t>投资学</t>
  </si>
  <si>
    <t>物流管理</t>
  </si>
  <si>
    <t>建筑工程学院</t>
  </si>
  <si>
    <t>建筑电气与智能化</t>
  </si>
  <si>
    <t>徐老师  15037003705
梁园校区工科实训中心南楼309室
53205291@qq.com</t>
  </si>
  <si>
    <t>建筑学</t>
  </si>
  <si>
    <t>土木工程</t>
  </si>
  <si>
    <t>艺术设计学院</t>
  </si>
  <si>
    <t>动画</t>
  </si>
  <si>
    <t>王老师  15703976161    
梁园校区艺术中心304室
15703976161@163.com</t>
  </si>
  <si>
    <t>环境设计</t>
  </si>
  <si>
    <t>摄影</t>
  </si>
  <si>
    <t>视觉传达设计</t>
  </si>
  <si>
    <t>国际教育学院</t>
  </si>
  <si>
    <t xml:space="preserve"> 赵老师  18837086602
梁园校区27号宿舍楼111室
18837086602@163.com</t>
  </si>
  <si>
    <t>大数据与财务管理</t>
  </si>
  <si>
    <t>书画艺术</t>
  </si>
  <si>
    <t>马克思主义学院</t>
  </si>
  <si>
    <t>思想政治教育</t>
  </si>
  <si>
    <t>曹老师  15896962559
梁园校区应天楼816室
724918883@qq.com</t>
  </si>
  <si>
    <t>与商丘职业技术学院联合培养</t>
  </si>
  <si>
    <t>杨老师  18503700085
职业技术学院格物楼201室
674319279@qq.com</t>
  </si>
  <si>
    <t>学校就业服务中心
0370-3057828
梁园校区求真楼4楼</t>
  </si>
  <si>
    <t>院系</t>
  </si>
  <si>
    <t>地理信息科学</t>
  </si>
  <si>
    <t>广告学</t>
  </si>
  <si>
    <t>国际法律人才</t>
  </si>
  <si>
    <t>美术（中外合作）</t>
  </si>
  <si>
    <t>历史学（国学方向）</t>
  </si>
  <si>
    <t>商丘职业技术学院</t>
  </si>
  <si>
    <t>动物科学</t>
  </si>
  <si>
    <t>统计学（大数据方向）</t>
  </si>
  <si>
    <t>计算机信息管理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</si>
</sst>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name val="等线"/>
      <charset val="134"/>
      <scheme val="minor"/>
    </font>
    <font>
      <sz val="11"/>
      <color rgb="FFFF020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2"/>
      <color theme="1"/>
      <name val="方正黑体_GBK"/>
      <charset val="134"/>
    </font>
    <font>
      <b/>
      <sz val="18"/>
      <color theme="0"/>
      <name val="方正黑体_GBK"/>
      <charset val="134"/>
    </font>
    <font>
      <b/>
      <sz val="12"/>
      <color theme="0"/>
      <name val="方正黑体_GBK"/>
      <charset val="134"/>
    </font>
    <font>
      <b/>
      <sz val="12"/>
      <color theme="1"/>
      <name val="方正黑体_GBK"/>
      <charset val="134"/>
    </font>
    <font>
      <sz val="12"/>
      <color theme="0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84076439@qq.com" TargetMode="External"/><Relationship Id="rId8" Type="http://schemas.openxmlformats.org/officeDocument/2006/relationships/hyperlink" Target="mailto:meiyunzhang2010@163.com" TargetMode="External"/><Relationship Id="rId7" Type="http://schemas.openxmlformats.org/officeDocument/2006/relationships/hyperlink" Target="mailto:842548031@qq.com" TargetMode="External"/><Relationship Id="rId6" Type="http://schemas.openxmlformats.org/officeDocument/2006/relationships/hyperlink" Target="mailto:609dingdang68860@163.com" TargetMode="External"/><Relationship Id="rId5" Type="http://schemas.openxmlformats.org/officeDocument/2006/relationships/hyperlink" Target="mailto:1922892388@qq.com" TargetMode="External"/><Relationship Id="rId4" Type="http://schemas.openxmlformats.org/officeDocument/2006/relationships/hyperlink" Target="mailto:Deng20250922@126.com" TargetMode="External"/><Relationship Id="rId3" Type="http://schemas.openxmlformats.org/officeDocument/2006/relationships/hyperlink" Target="mailto:1270507637@qq.com" TargetMode="External"/><Relationship Id="rId20" Type="http://schemas.openxmlformats.org/officeDocument/2006/relationships/hyperlink" Target="mailto:674319279@qq.com" TargetMode="External"/><Relationship Id="rId2" Type="http://schemas.openxmlformats.org/officeDocument/2006/relationships/hyperlink" Target="mailto:575909617@qq.com" TargetMode="External"/><Relationship Id="rId19" Type="http://schemas.openxmlformats.org/officeDocument/2006/relationships/hyperlink" Target="mailto:724918883@qq.com" TargetMode="External"/><Relationship Id="rId18" Type="http://schemas.openxmlformats.org/officeDocument/2006/relationships/hyperlink" Target="mailto:18837086602@163.com" TargetMode="External"/><Relationship Id="rId17" Type="http://schemas.openxmlformats.org/officeDocument/2006/relationships/hyperlink" Target="mailto:15703976161@163.com" TargetMode="External"/><Relationship Id="rId16" Type="http://schemas.openxmlformats.org/officeDocument/2006/relationships/hyperlink" Target="mailto:53205291@qq.com" TargetMode="External"/><Relationship Id="rId15" Type="http://schemas.openxmlformats.org/officeDocument/2006/relationships/hyperlink" Target="mailto:2579026098@qq.com" TargetMode="External"/><Relationship Id="rId14" Type="http://schemas.openxmlformats.org/officeDocument/2006/relationships/hyperlink" Target="mailto:2277079483@qq.com" TargetMode="External"/><Relationship Id="rId13" Type="http://schemas.openxmlformats.org/officeDocument/2006/relationships/hyperlink" Target="mailto:844574370@qq.com" TargetMode="External"/><Relationship Id="rId12" Type="http://schemas.openxmlformats.org/officeDocument/2006/relationships/hyperlink" Target="mailto:739689432@qq.com" TargetMode="External"/><Relationship Id="rId11" Type="http://schemas.openxmlformats.org/officeDocument/2006/relationships/hyperlink" Target="mailto:154943149@qq.com" TargetMode="External"/><Relationship Id="rId10" Type="http://schemas.openxmlformats.org/officeDocument/2006/relationships/hyperlink" Target="mailto:695225215@qq.com" TargetMode="External"/><Relationship Id="rId1" Type="http://schemas.openxmlformats.org/officeDocument/2006/relationships/hyperlink" Target="mailto:1545747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zoomScale="64" zoomScaleNormal="64" topLeftCell="A71" workbookViewId="0">
      <selection activeCell="G90" sqref="G90"/>
    </sheetView>
  </sheetViews>
  <sheetFormatPr defaultColWidth="9" defaultRowHeight="15.6" outlineLevelCol="7"/>
  <cols>
    <col min="1" max="1" width="22.5" style="13" customWidth="1"/>
    <col min="2" max="2" width="29.25" style="14" customWidth="1"/>
    <col min="3" max="3" width="9.62962962962963" style="13" customWidth="1"/>
    <col min="4" max="4" width="6.5" style="13" customWidth="1"/>
    <col min="5" max="5" width="11" style="14" customWidth="1"/>
    <col min="6" max="6" width="8.68518518518519" style="15" customWidth="1"/>
    <col min="7" max="7" width="35.1296296296296" style="16" customWidth="1"/>
    <col min="8" max="16384" width="9" style="13"/>
  </cols>
  <sheetData>
    <row r="1" ht="35" customHeight="1" spans="1:7">
      <c r="A1" s="17" t="s">
        <v>0</v>
      </c>
      <c r="B1" s="18"/>
      <c r="C1" s="18"/>
      <c r="D1" s="18"/>
      <c r="E1" s="18"/>
      <c r="F1" s="18"/>
      <c r="G1" s="19"/>
    </row>
    <row r="2" ht="31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2" t="s">
        <v>7</v>
      </c>
    </row>
    <row r="3" ht="26" customHeight="1" spans="1:7">
      <c r="A3" s="23" t="s">
        <v>8</v>
      </c>
      <c r="B3" s="23" t="s">
        <v>9</v>
      </c>
      <c r="C3" s="23">
        <v>286</v>
      </c>
      <c r="D3" s="23"/>
      <c r="E3" s="23" t="s">
        <v>10</v>
      </c>
      <c r="F3" s="24">
        <f>SUM(C3:C6)</f>
        <v>507</v>
      </c>
      <c r="G3" s="25" t="s">
        <v>11</v>
      </c>
    </row>
    <row r="4" ht="26" customHeight="1" spans="1:7">
      <c r="A4" s="23"/>
      <c r="B4" s="23" t="s">
        <v>12</v>
      </c>
      <c r="C4" s="23">
        <v>152</v>
      </c>
      <c r="D4" s="23"/>
      <c r="E4" s="23" t="s">
        <v>10</v>
      </c>
      <c r="F4" s="24"/>
      <c r="G4" s="26"/>
    </row>
    <row r="5" ht="26" customHeight="1" spans="1:7">
      <c r="A5" s="23"/>
      <c r="B5" s="23" t="s">
        <v>13</v>
      </c>
      <c r="C5" s="23">
        <v>38</v>
      </c>
      <c r="D5" s="23"/>
      <c r="E5" s="23"/>
      <c r="F5" s="24"/>
      <c r="G5" s="26"/>
    </row>
    <row r="6" ht="26" customHeight="1" spans="1:7">
      <c r="A6" s="23"/>
      <c r="B6" s="23" t="s">
        <v>14</v>
      </c>
      <c r="C6" s="23">
        <v>31</v>
      </c>
      <c r="D6" s="23"/>
      <c r="E6" s="23"/>
      <c r="F6" s="24"/>
      <c r="G6" s="26"/>
    </row>
    <row r="7" ht="26" customHeight="1" spans="1:7">
      <c r="A7" s="27" t="s">
        <v>15</v>
      </c>
      <c r="B7" s="27" t="s">
        <v>16</v>
      </c>
      <c r="C7" s="27">
        <v>44</v>
      </c>
      <c r="D7" s="27"/>
      <c r="E7" s="27"/>
      <c r="F7" s="28">
        <f>SUM(C7:C9)</f>
        <v>250</v>
      </c>
      <c r="G7" s="29" t="s">
        <v>17</v>
      </c>
    </row>
    <row r="8" ht="26" customHeight="1" spans="1:7">
      <c r="A8" s="27"/>
      <c r="B8" s="27" t="s">
        <v>18</v>
      </c>
      <c r="C8" s="27">
        <v>47</v>
      </c>
      <c r="D8" s="27"/>
      <c r="E8" s="27"/>
      <c r="F8" s="28"/>
      <c r="G8" s="30"/>
    </row>
    <row r="9" ht="26" customHeight="1" spans="1:7">
      <c r="A9" s="27"/>
      <c r="B9" s="27" t="s">
        <v>19</v>
      </c>
      <c r="C9" s="27">
        <v>159</v>
      </c>
      <c r="D9" s="27"/>
      <c r="E9" s="27" t="s">
        <v>10</v>
      </c>
      <c r="F9" s="28"/>
      <c r="G9" s="30"/>
    </row>
    <row r="10" ht="26" customHeight="1" spans="1:8">
      <c r="A10" s="23" t="s">
        <v>20</v>
      </c>
      <c r="B10" s="23" t="s">
        <v>21</v>
      </c>
      <c r="C10" s="23">
        <v>58</v>
      </c>
      <c r="D10" s="23"/>
      <c r="E10" s="23"/>
      <c r="F10" s="24">
        <f>SUM(C10:C15)</f>
        <v>462</v>
      </c>
      <c r="G10" s="31" t="s">
        <v>22</v>
      </c>
      <c r="H10" s="32"/>
    </row>
    <row r="11" ht="26" customHeight="1" spans="1:8">
      <c r="A11" s="23"/>
      <c r="B11" s="23" t="s">
        <v>23</v>
      </c>
      <c r="C11" s="23">
        <v>55</v>
      </c>
      <c r="D11" s="23"/>
      <c r="E11" s="23"/>
      <c r="F11" s="24"/>
      <c r="G11" s="31"/>
      <c r="H11" s="32"/>
    </row>
    <row r="12" ht="26" customHeight="1" spans="1:8">
      <c r="A12" s="23"/>
      <c r="B12" s="23" t="s">
        <v>24</v>
      </c>
      <c r="C12" s="23">
        <v>128</v>
      </c>
      <c r="D12" s="23"/>
      <c r="E12" s="23"/>
      <c r="F12" s="24"/>
      <c r="G12" s="31"/>
      <c r="H12" s="32"/>
    </row>
    <row r="13" ht="26" customHeight="1" spans="1:8">
      <c r="A13" s="23"/>
      <c r="B13" s="23" t="s">
        <v>25</v>
      </c>
      <c r="C13" s="23">
        <v>49</v>
      </c>
      <c r="D13" s="23"/>
      <c r="E13" s="23"/>
      <c r="F13" s="24"/>
      <c r="G13" s="31"/>
      <c r="H13" s="32"/>
    </row>
    <row r="14" ht="26" customHeight="1" spans="1:8">
      <c r="A14" s="23"/>
      <c r="B14" s="23" t="s">
        <v>26</v>
      </c>
      <c r="C14" s="23">
        <v>125</v>
      </c>
      <c r="D14" s="23"/>
      <c r="E14" s="23" t="s">
        <v>10</v>
      </c>
      <c r="F14" s="24"/>
      <c r="G14" s="31"/>
      <c r="H14" s="32"/>
    </row>
    <row r="15" ht="26" customHeight="1" spans="1:8">
      <c r="A15" s="23"/>
      <c r="B15" s="23" t="s">
        <v>27</v>
      </c>
      <c r="C15" s="23">
        <v>47</v>
      </c>
      <c r="D15" s="23"/>
      <c r="E15" s="23"/>
      <c r="F15" s="24"/>
      <c r="G15" s="31"/>
      <c r="H15" s="32"/>
    </row>
    <row r="16" ht="26" customHeight="1" spans="1:8">
      <c r="A16" s="27" t="s">
        <v>28</v>
      </c>
      <c r="B16" s="27" t="s">
        <v>29</v>
      </c>
      <c r="C16" s="27">
        <v>44</v>
      </c>
      <c r="D16" s="27"/>
      <c r="E16" s="27"/>
      <c r="F16" s="28">
        <f>SUM(C16:C19)</f>
        <v>319</v>
      </c>
      <c r="G16" s="29" t="s">
        <v>30</v>
      </c>
      <c r="H16" s="32"/>
    </row>
    <row r="17" ht="26" customHeight="1" spans="1:8">
      <c r="A17" s="27"/>
      <c r="B17" s="27" t="s">
        <v>31</v>
      </c>
      <c r="C17" s="33">
        <v>176</v>
      </c>
      <c r="D17" s="27"/>
      <c r="E17" s="27" t="s">
        <v>10</v>
      </c>
      <c r="F17" s="28"/>
      <c r="G17" s="30"/>
      <c r="H17" s="32"/>
    </row>
    <row r="18" ht="26" customHeight="1" spans="1:8">
      <c r="A18" s="27"/>
      <c r="B18" s="27" t="s">
        <v>32</v>
      </c>
      <c r="C18" s="33">
        <v>47</v>
      </c>
      <c r="D18" s="27"/>
      <c r="E18" s="27"/>
      <c r="F18" s="28"/>
      <c r="G18" s="30"/>
      <c r="H18" s="32"/>
    </row>
    <row r="19" ht="26" customHeight="1" spans="1:8">
      <c r="A19" s="27"/>
      <c r="B19" s="27" t="s">
        <v>33</v>
      </c>
      <c r="C19" s="33">
        <v>52</v>
      </c>
      <c r="D19" s="27"/>
      <c r="E19" s="27"/>
      <c r="F19" s="28"/>
      <c r="G19" s="30"/>
      <c r="H19" s="32"/>
    </row>
    <row r="20" ht="26" customHeight="1" spans="1:8">
      <c r="A20" s="23" t="s">
        <v>34</v>
      </c>
      <c r="B20" s="23" t="s">
        <v>35</v>
      </c>
      <c r="C20" s="23">
        <v>23</v>
      </c>
      <c r="D20" s="23"/>
      <c r="E20" s="23"/>
      <c r="F20" s="24">
        <f>SUM(C20:C23)</f>
        <v>211</v>
      </c>
      <c r="G20" s="25" t="s">
        <v>36</v>
      </c>
      <c r="H20" s="32"/>
    </row>
    <row r="21" ht="26" customHeight="1" spans="1:8">
      <c r="A21" s="23"/>
      <c r="B21" s="23" t="s">
        <v>37</v>
      </c>
      <c r="C21" s="23">
        <v>16</v>
      </c>
      <c r="D21" s="23"/>
      <c r="E21" s="23"/>
      <c r="F21" s="24"/>
      <c r="G21" s="26"/>
      <c r="H21" s="32"/>
    </row>
    <row r="22" ht="26" customHeight="1" spans="1:8">
      <c r="A22" s="23"/>
      <c r="B22" s="23" t="s">
        <v>38</v>
      </c>
      <c r="C22" s="23">
        <v>19</v>
      </c>
      <c r="D22" s="23"/>
      <c r="E22" s="23"/>
      <c r="F22" s="24"/>
      <c r="G22" s="26"/>
      <c r="H22" s="32"/>
    </row>
    <row r="23" ht="26" customHeight="1" spans="1:8">
      <c r="A23" s="23"/>
      <c r="B23" s="23" t="s">
        <v>39</v>
      </c>
      <c r="C23" s="23">
        <v>153</v>
      </c>
      <c r="D23" s="23"/>
      <c r="E23" s="23" t="s">
        <v>10</v>
      </c>
      <c r="F23" s="24"/>
      <c r="G23" s="26"/>
      <c r="H23" s="32"/>
    </row>
    <row r="24" ht="26" customHeight="1" spans="1:8">
      <c r="A24" s="27" t="s">
        <v>40</v>
      </c>
      <c r="B24" s="27" t="s">
        <v>41</v>
      </c>
      <c r="C24" s="27">
        <v>159</v>
      </c>
      <c r="D24" s="27"/>
      <c r="E24" s="27"/>
      <c r="F24" s="28">
        <f>SUM(C24:C25)</f>
        <v>215</v>
      </c>
      <c r="G24" s="29" t="s">
        <v>42</v>
      </c>
      <c r="H24" s="32"/>
    </row>
    <row r="25" ht="26" customHeight="1" spans="1:8">
      <c r="A25" s="27"/>
      <c r="B25" s="27" t="s">
        <v>43</v>
      </c>
      <c r="C25" s="27">
        <v>56</v>
      </c>
      <c r="D25" s="27"/>
      <c r="E25" s="27"/>
      <c r="F25" s="28"/>
      <c r="G25" s="30"/>
      <c r="H25" s="32"/>
    </row>
    <row r="26" ht="26" customHeight="1" spans="1:8">
      <c r="A26" s="23" t="s">
        <v>44</v>
      </c>
      <c r="B26" s="23" t="s">
        <v>45</v>
      </c>
      <c r="C26" s="23">
        <v>56</v>
      </c>
      <c r="D26" s="23"/>
      <c r="E26" s="23"/>
      <c r="F26" s="24">
        <f>SUM(C26:D28)</f>
        <v>330</v>
      </c>
      <c r="G26" s="25" t="s">
        <v>46</v>
      </c>
      <c r="H26" s="32"/>
    </row>
    <row r="27" ht="26" customHeight="1" spans="1:8">
      <c r="A27" s="23"/>
      <c r="B27" s="23" t="s">
        <v>47</v>
      </c>
      <c r="C27" s="23">
        <v>211</v>
      </c>
      <c r="D27" s="23">
        <v>1</v>
      </c>
      <c r="E27" s="23" t="s">
        <v>10</v>
      </c>
      <c r="F27" s="24"/>
      <c r="G27" s="26"/>
      <c r="H27" s="32"/>
    </row>
    <row r="28" ht="26" customHeight="1" spans="1:8">
      <c r="A28" s="23"/>
      <c r="B28" s="23" t="s">
        <v>48</v>
      </c>
      <c r="C28" s="23">
        <v>62</v>
      </c>
      <c r="D28" s="23"/>
      <c r="E28" s="23"/>
      <c r="F28" s="24"/>
      <c r="G28" s="26"/>
      <c r="H28" s="32"/>
    </row>
    <row r="29" ht="26" customHeight="1" spans="1:7">
      <c r="A29" s="27" t="s">
        <v>49</v>
      </c>
      <c r="B29" s="27" t="s">
        <v>50</v>
      </c>
      <c r="C29" s="27">
        <v>51</v>
      </c>
      <c r="D29" s="27"/>
      <c r="E29" s="27"/>
      <c r="F29" s="28">
        <f>SUM(C29:C31)</f>
        <v>270</v>
      </c>
      <c r="G29" s="29" t="s">
        <v>51</v>
      </c>
    </row>
    <row r="30" ht="26" customHeight="1" spans="1:7">
      <c r="A30" s="27"/>
      <c r="B30" s="27" t="s">
        <v>52</v>
      </c>
      <c r="C30" s="27">
        <v>180</v>
      </c>
      <c r="D30" s="27"/>
      <c r="E30" s="27" t="s">
        <v>10</v>
      </c>
      <c r="F30" s="28"/>
      <c r="G30" s="30"/>
    </row>
    <row r="31" ht="26" customHeight="1" spans="1:7">
      <c r="A31" s="27"/>
      <c r="B31" s="27" t="s">
        <v>53</v>
      </c>
      <c r="C31" s="27">
        <v>39</v>
      </c>
      <c r="D31" s="27"/>
      <c r="E31" s="27"/>
      <c r="F31" s="28"/>
      <c r="G31" s="30"/>
    </row>
    <row r="32" ht="26" customHeight="1" spans="1:7">
      <c r="A32" s="23" t="s">
        <v>54</v>
      </c>
      <c r="B32" s="23" t="s">
        <v>55</v>
      </c>
      <c r="C32" s="23">
        <v>59</v>
      </c>
      <c r="D32" s="23"/>
      <c r="E32" s="23"/>
      <c r="F32" s="24">
        <f>SUM(C32:C34)</f>
        <v>284</v>
      </c>
      <c r="G32" s="25" t="s">
        <v>56</v>
      </c>
    </row>
    <row r="33" ht="26" customHeight="1" spans="1:7">
      <c r="A33" s="23"/>
      <c r="B33" s="23" t="s">
        <v>57</v>
      </c>
      <c r="C33" s="23">
        <v>71</v>
      </c>
      <c r="D33" s="23"/>
      <c r="E33" s="23"/>
      <c r="F33" s="24"/>
      <c r="G33" s="26"/>
    </row>
    <row r="34" ht="26" customHeight="1" spans="1:7">
      <c r="A34" s="23"/>
      <c r="B34" s="23" t="s">
        <v>58</v>
      </c>
      <c r="C34" s="23">
        <v>154</v>
      </c>
      <c r="D34" s="23"/>
      <c r="E34" s="23" t="s">
        <v>10</v>
      </c>
      <c r="F34" s="24"/>
      <c r="G34" s="26"/>
    </row>
    <row r="35" ht="26" customHeight="1" spans="1:7">
      <c r="A35" s="34" t="s">
        <v>59</v>
      </c>
      <c r="B35" s="27" t="s">
        <v>60</v>
      </c>
      <c r="C35" s="27">
        <v>27</v>
      </c>
      <c r="D35" s="27"/>
      <c r="E35" s="27"/>
      <c r="F35" s="33">
        <f>SUM(C35:C39)</f>
        <v>133</v>
      </c>
      <c r="G35" s="29" t="s">
        <v>61</v>
      </c>
    </row>
    <row r="36" ht="26" customHeight="1" spans="1:7">
      <c r="A36" s="35"/>
      <c r="B36" s="27" t="s">
        <v>62</v>
      </c>
      <c r="C36" s="27">
        <v>50</v>
      </c>
      <c r="D36" s="27"/>
      <c r="E36" s="27"/>
      <c r="F36" s="28"/>
      <c r="G36" s="27"/>
    </row>
    <row r="37" ht="26" customHeight="1" spans="1:7">
      <c r="A37" s="35"/>
      <c r="B37" s="27" t="s">
        <v>63</v>
      </c>
      <c r="C37" s="27">
        <v>1</v>
      </c>
      <c r="D37" s="27"/>
      <c r="E37" s="27"/>
      <c r="F37" s="28"/>
      <c r="G37" s="27"/>
    </row>
    <row r="38" ht="26" customHeight="1" spans="1:7">
      <c r="A38" s="35"/>
      <c r="B38" s="27" t="s">
        <v>64</v>
      </c>
      <c r="C38" s="27">
        <v>1</v>
      </c>
      <c r="D38" s="27"/>
      <c r="E38" s="27"/>
      <c r="F38" s="28"/>
      <c r="G38" s="27"/>
    </row>
    <row r="39" ht="26" customHeight="1" spans="1:7">
      <c r="A39" s="35"/>
      <c r="B39" s="27" t="s">
        <v>65</v>
      </c>
      <c r="C39" s="27">
        <v>54</v>
      </c>
      <c r="D39" s="27"/>
      <c r="E39" s="27"/>
      <c r="F39" s="28"/>
      <c r="G39" s="27"/>
    </row>
    <row r="40" ht="26" customHeight="1" spans="1:7">
      <c r="A40" s="23" t="s">
        <v>66</v>
      </c>
      <c r="B40" s="23" t="s">
        <v>64</v>
      </c>
      <c r="C40" s="23">
        <v>323</v>
      </c>
      <c r="D40" s="36"/>
      <c r="E40" s="36"/>
      <c r="F40" s="37">
        <f>SUM(C40:C42)</f>
        <v>860</v>
      </c>
      <c r="G40" s="38" t="s">
        <v>67</v>
      </c>
    </row>
    <row r="41" ht="26" customHeight="1" spans="1:7">
      <c r="A41" s="23"/>
      <c r="B41" s="23" t="s">
        <v>68</v>
      </c>
      <c r="C41" s="23">
        <v>307</v>
      </c>
      <c r="D41" s="23"/>
      <c r="E41" s="23"/>
      <c r="F41" s="37"/>
      <c r="G41" s="38"/>
    </row>
    <row r="42" ht="26" customHeight="1" spans="1:7">
      <c r="A42" s="23"/>
      <c r="B42" s="23" t="s">
        <v>63</v>
      </c>
      <c r="C42" s="23">
        <v>230</v>
      </c>
      <c r="D42" s="23"/>
      <c r="E42" s="23"/>
      <c r="F42" s="39"/>
      <c r="G42" s="40"/>
    </row>
    <row r="43" ht="26" customHeight="1" spans="1:7">
      <c r="A43" s="27" t="s">
        <v>69</v>
      </c>
      <c r="B43" s="27" t="s">
        <v>70</v>
      </c>
      <c r="C43" s="27">
        <v>34</v>
      </c>
      <c r="D43" s="27"/>
      <c r="E43" s="27"/>
      <c r="F43" s="28">
        <f>SUM(C43:C46)</f>
        <v>310</v>
      </c>
      <c r="G43" s="29" t="s">
        <v>71</v>
      </c>
    </row>
    <row r="44" ht="26" customHeight="1" spans="1:7">
      <c r="A44" s="27"/>
      <c r="B44" s="27" t="s">
        <v>72</v>
      </c>
      <c r="C44" s="27">
        <v>81</v>
      </c>
      <c r="D44" s="27"/>
      <c r="E44" s="27"/>
      <c r="F44" s="28"/>
      <c r="G44" s="30"/>
    </row>
    <row r="45" ht="26" customHeight="1" spans="1:7">
      <c r="A45" s="27"/>
      <c r="B45" s="27" t="s">
        <v>73</v>
      </c>
      <c r="C45" s="27">
        <v>60</v>
      </c>
      <c r="D45" s="27"/>
      <c r="E45" s="27"/>
      <c r="F45" s="28"/>
      <c r="G45" s="30"/>
    </row>
    <row r="46" ht="26" customHeight="1" spans="1:7">
      <c r="A46" s="27"/>
      <c r="B46" s="27" t="s">
        <v>74</v>
      </c>
      <c r="C46" s="27">
        <v>135</v>
      </c>
      <c r="D46" s="27"/>
      <c r="E46" s="27" t="s">
        <v>10</v>
      </c>
      <c r="F46" s="28"/>
      <c r="G46" s="30"/>
    </row>
    <row r="47" ht="26" customHeight="1" spans="1:7">
      <c r="A47" s="41" t="s">
        <v>75</v>
      </c>
      <c r="B47" s="23" t="s">
        <v>76</v>
      </c>
      <c r="C47" s="23">
        <v>180</v>
      </c>
      <c r="D47" s="23"/>
      <c r="E47" s="23" t="s">
        <v>10</v>
      </c>
      <c r="F47" s="42">
        <f>SUM(C47:C49)</f>
        <v>252</v>
      </c>
      <c r="G47" s="43" t="s">
        <v>77</v>
      </c>
    </row>
    <row r="48" ht="26" customHeight="1" spans="1:7">
      <c r="A48" s="44"/>
      <c r="B48" s="23" t="s">
        <v>78</v>
      </c>
      <c r="C48" s="23">
        <v>42</v>
      </c>
      <c r="D48" s="23"/>
      <c r="E48" s="23" t="s">
        <v>10</v>
      </c>
      <c r="F48" s="37"/>
      <c r="G48" s="45"/>
    </row>
    <row r="49" ht="26" customHeight="1" spans="1:7">
      <c r="A49" s="36"/>
      <c r="B49" s="23" t="s">
        <v>79</v>
      </c>
      <c r="C49" s="23">
        <v>30</v>
      </c>
      <c r="D49" s="23"/>
      <c r="E49" s="23" t="s">
        <v>10</v>
      </c>
      <c r="F49" s="39"/>
      <c r="G49" s="46"/>
    </row>
    <row r="50" ht="26" customHeight="1" spans="1:7">
      <c r="A50" s="27" t="s">
        <v>80</v>
      </c>
      <c r="B50" s="27" t="s">
        <v>81</v>
      </c>
      <c r="C50" s="27">
        <v>44</v>
      </c>
      <c r="D50" s="27"/>
      <c r="E50" s="27"/>
      <c r="F50" s="28">
        <f>SUM(C50:C53)</f>
        <v>224</v>
      </c>
      <c r="G50" s="29" t="s">
        <v>82</v>
      </c>
    </row>
    <row r="51" ht="26" customHeight="1" spans="1:7">
      <c r="A51" s="27"/>
      <c r="B51" s="27" t="s">
        <v>83</v>
      </c>
      <c r="C51" s="27">
        <v>41</v>
      </c>
      <c r="D51" s="27"/>
      <c r="E51" s="27"/>
      <c r="F51" s="28"/>
      <c r="G51" s="30"/>
    </row>
    <row r="52" ht="26" customHeight="1" spans="1:7">
      <c r="A52" s="27"/>
      <c r="B52" s="27" t="s">
        <v>84</v>
      </c>
      <c r="C52" s="27">
        <v>108</v>
      </c>
      <c r="D52" s="27"/>
      <c r="E52" s="27" t="s">
        <v>10</v>
      </c>
      <c r="F52" s="28"/>
      <c r="G52" s="30"/>
    </row>
    <row r="53" ht="26" customHeight="1" spans="1:7">
      <c r="A53" s="27"/>
      <c r="B53" s="27" t="s">
        <v>85</v>
      </c>
      <c r="C53" s="27">
        <v>31</v>
      </c>
      <c r="D53" s="27"/>
      <c r="E53" s="27"/>
      <c r="F53" s="28"/>
      <c r="G53" s="30"/>
    </row>
    <row r="54" ht="26" customHeight="1" spans="1:7">
      <c r="A54" s="23" t="s">
        <v>86</v>
      </c>
      <c r="B54" s="23" t="s">
        <v>87</v>
      </c>
      <c r="C54" s="23">
        <v>62</v>
      </c>
      <c r="D54" s="23"/>
      <c r="E54" s="23"/>
      <c r="F54" s="24">
        <f>SUM(C54:C57)</f>
        <v>221</v>
      </c>
      <c r="G54" s="25" t="s">
        <v>88</v>
      </c>
    </row>
    <row r="55" ht="26" customHeight="1" spans="1:7">
      <c r="A55" s="23"/>
      <c r="B55" s="23" t="s">
        <v>89</v>
      </c>
      <c r="C55" s="23">
        <v>47</v>
      </c>
      <c r="D55" s="23"/>
      <c r="E55" s="23"/>
      <c r="F55" s="24"/>
      <c r="G55" s="26"/>
    </row>
    <row r="56" ht="26" customHeight="1" spans="1:7">
      <c r="A56" s="23"/>
      <c r="B56" s="23" t="s">
        <v>90</v>
      </c>
      <c r="C56" s="23">
        <v>59</v>
      </c>
      <c r="D56" s="23"/>
      <c r="E56" s="23"/>
      <c r="F56" s="24"/>
      <c r="G56" s="26"/>
    </row>
    <row r="57" ht="26" customHeight="1" spans="1:7">
      <c r="A57" s="23"/>
      <c r="B57" s="23" t="s">
        <v>91</v>
      </c>
      <c r="C57" s="23">
        <v>53</v>
      </c>
      <c r="D57" s="23"/>
      <c r="E57" s="23"/>
      <c r="F57" s="24"/>
      <c r="G57" s="26"/>
    </row>
    <row r="58" ht="26" customHeight="1" spans="1:7">
      <c r="A58" s="27" t="s">
        <v>92</v>
      </c>
      <c r="B58" s="27" t="s">
        <v>93</v>
      </c>
      <c r="C58" s="33">
        <v>117</v>
      </c>
      <c r="D58" s="27"/>
      <c r="E58" s="27"/>
      <c r="F58" s="28">
        <f>SUM(C58:C63)</f>
        <v>271</v>
      </c>
      <c r="G58" s="29" t="s">
        <v>94</v>
      </c>
    </row>
    <row r="59" ht="26" customHeight="1" spans="1:7">
      <c r="A59" s="27"/>
      <c r="B59" s="27" t="s">
        <v>95</v>
      </c>
      <c r="C59" s="27">
        <v>28</v>
      </c>
      <c r="D59" s="27"/>
      <c r="E59" s="27"/>
      <c r="F59" s="28"/>
      <c r="G59" s="30"/>
    </row>
    <row r="60" ht="26" customHeight="1" spans="1:7">
      <c r="A60" s="27"/>
      <c r="B60" s="27" t="s">
        <v>96</v>
      </c>
      <c r="C60" s="27">
        <v>54</v>
      </c>
      <c r="D60" s="27"/>
      <c r="E60" s="27"/>
      <c r="F60" s="28"/>
      <c r="G60" s="30"/>
    </row>
    <row r="61" ht="26" customHeight="1" spans="1:7">
      <c r="A61" s="27"/>
      <c r="B61" s="27" t="s">
        <v>97</v>
      </c>
      <c r="C61" s="27">
        <v>1</v>
      </c>
      <c r="D61" s="27"/>
      <c r="E61" s="27"/>
      <c r="F61" s="28"/>
      <c r="G61" s="30"/>
    </row>
    <row r="62" ht="26" customHeight="1" spans="1:7">
      <c r="A62" s="27"/>
      <c r="B62" s="27" t="s">
        <v>98</v>
      </c>
      <c r="C62" s="27">
        <v>33</v>
      </c>
      <c r="D62" s="27"/>
      <c r="E62" s="27"/>
      <c r="F62" s="28"/>
      <c r="G62" s="30"/>
    </row>
    <row r="63" ht="26" customHeight="1" spans="1:7">
      <c r="A63" s="27"/>
      <c r="B63" s="27" t="s">
        <v>99</v>
      </c>
      <c r="C63" s="33">
        <v>38</v>
      </c>
      <c r="D63" s="27"/>
      <c r="E63" s="27"/>
      <c r="F63" s="28"/>
      <c r="G63" s="30"/>
    </row>
    <row r="64" ht="26" customHeight="1" spans="1:7">
      <c r="A64" s="23" t="s">
        <v>100</v>
      </c>
      <c r="B64" s="23" t="s">
        <v>101</v>
      </c>
      <c r="C64" s="23">
        <v>43</v>
      </c>
      <c r="D64" s="23"/>
      <c r="E64" s="23"/>
      <c r="F64" s="24">
        <f>SUM(C64:C66)</f>
        <v>169</v>
      </c>
      <c r="G64" s="25" t="s">
        <v>102</v>
      </c>
    </row>
    <row r="65" ht="26" customHeight="1" spans="1:7">
      <c r="A65" s="23"/>
      <c r="B65" s="23" t="s">
        <v>103</v>
      </c>
      <c r="C65" s="23">
        <v>36</v>
      </c>
      <c r="D65" s="23"/>
      <c r="E65" s="23"/>
      <c r="F65" s="24"/>
      <c r="G65" s="26"/>
    </row>
    <row r="66" ht="26" customHeight="1" spans="1:7">
      <c r="A66" s="23"/>
      <c r="B66" s="23" t="s">
        <v>104</v>
      </c>
      <c r="C66" s="23">
        <v>90</v>
      </c>
      <c r="D66" s="23"/>
      <c r="E66" s="23"/>
      <c r="F66" s="24"/>
      <c r="G66" s="26"/>
    </row>
    <row r="67" ht="26" customHeight="1" spans="1:7">
      <c r="A67" s="27" t="s">
        <v>105</v>
      </c>
      <c r="B67" s="27" t="s">
        <v>106</v>
      </c>
      <c r="C67" s="27">
        <v>60</v>
      </c>
      <c r="D67" s="27"/>
      <c r="E67" s="27"/>
      <c r="F67" s="28">
        <f>SUM(C67:C70)</f>
        <v>394</v>
      </c>
      <c r="G67" s="29" t="s">
        <v>107</v>
      </c>
    </row>
    <row r="68" ht="26" customHeight="1" spans="1:7">
      <c r="A68" s="27"/>
      <c r="B68" s="27" t="s">
        <v>108</v>
      </c>
      <c r="C68" s="27">
        <v>106</v>
      </c>
      <c r="D68" s="27"/>
      <c r="E68" s="27"/>
      <c r="F68" s="28"/>
      <c r="G68" s="30"/>
    </row>
    <row r="69" ht="26" customHeight="1" spans="1:7">
      <c r="A69" s="27"/>
      <c r="B69" s="27" t="s">
        <v>109</v>
      </c>
      <c r="C69" s="27">
        <v>48</v>
      </c>
      <c r="D69" s="27"/>
      <c r="E69" s="27"/>
      <c r="F69" s="28"/>
      <c r="G69" s="30"/>
    </row>
    <row r="70" ht="26" customHeight="1" spans="1:7">
      <c r="A70" s="27"/>
      <c r="B70" s="27" t="s">
        <v>110</v>
      </c>
      <c r="C70" s="27">
        <v>180</v>
      </c>
      <c r="D70" s="27"/>
      <c r="E70" s="27"/>
      <c r="F70" s="28"/>
      <c r="G70" s="30"/>
    </row>
    <row r="71" ht="26" customHeight="1" spans="1:7">
      <c r="A71" s="23" t="s">
        <v>111</v>
      </c>
      <c r="B71" s="23" t="s">
        <v>78</v>
      </c>
      <c r="C71" s="23">
        <v>121</v>
      </c>
      <c r="D71" s="23"/>
      <c r="E71" s="23" t="s">
        <v>10</v>
      </c>
      <c r="F71" s="24">
        <f>SUM(C71:D80)</f>
        <v>947</v>
      </c>
      <c r="G71" s="25" t="s">
        <v>112</v>
      </c>
    </row>
    <row r="72" ht="26" customHeight="1" spans="1:7">
      <c r="A72" s="23"/>
      <c r="B72" s="23" t="s">
        <v>90</v>
      </c>
      <c r="C72" s="23">
        <v>103</v>
      </c>
      <c r="D72" s="23"/>
      <c r="E72" s="23"/>
      <c r="F72" s="24"/>
      <c r="G72" s="26"/>
    </row>
    <row r="73" ht="26" customHeight="1" spans="1:7">
      <c r="A73" s="23"/>
      <c r="B73" s="23" t="s">
        <v>25</v>
      </c>
      <c r="C73" s="23">
        <v>112</v>
      </c>
      <c r="D73" s="23"/>
      <c r="E73" s="23"/>
      <c r="F73" s="24"/>
      <c r="G73" s="26"/>
    </row>
    <row r="74" ht="26" customHeight="1" spans="1:7">
      <c r="A74" s="23"/>
      <c r="B74" s="23" t="s">
        <v>68</v>
      </c>
      <c r="C74" s="23">
        <v>121</v>
      </c>
      <c r="D74" s="23"/>
      <c r="E74" s="23"/>
      <c r="F74" s="24"/>
      <c r="G74" s="26"/>
    </row>
    <row r="75" ht="26" customHeight="1" spans="1:7">
      <c r="A75" s="23"/>
      <c r="B75" s="23" t="s">
        <v>21</v>
      </c>
      <c r="C75" s="23">
        <v>1</v>
      </c>
      <c r="D75" s="23"/>
      <c r="E75" s="23"/>
      <c r="F75" s="24"/>
      <c r="G75" s="26"/>
    </row>
    <row r="76" ht="26" customHeight="1" spans="1:7">
      <c r="A76" s="23"/>
      <c r="B76" s="23" t="s">
        <v>96</v>
      </c>
      <c r="C76" s="23">
        <v>3</v>
      </c>
      <c r="D76" s="23"/>
      <c r="E76" s="23"/>
      <c r="F76" s="24"/>
      <c r="G76" s="26"/>
    </row>
    <row r="77" ht="26" customHeight="1" spans="1:7">
      <c r="A77" s="23"/>
      <c r="B77" s="23" t="s">
        <v>76</v>
      </c>
      <c r="C77" s="23"/>
      <c r="D77" s="23">
        <v>201</v>
      </c>
      <c r="E77" s="23" t="s">
        <v>10</v>
      </c>
      <c r="F77" s="24"/>
      <c r="G77" s="26"/>
    </row>
    <row r="78" ht="26" customHeight="1" spans="1:7">
      <c r="A78" s="23"/>
      <c r="B78" s="23" t="s">
        <v>113</v>
      </c>
      <c r="C78" s="23"/>
      <c r="D78" s="23">
        <v>89</v>
      </c>
      <c r="E78" s="23"/>
      <c r="F78" s="24"/>
      <c r="G78" s="26"/>
    </row>
    <row r="79" ht="26" customHeight="1" spans="1:7">
      <c r="A79" s="23"/>
      <c r="B79" s="23" t="s">
        <v>60</v>
      </c>
      <c r="C79" s="23"/>
      <c r="D79" s="23">
        <v>47</v>
      </c>
      <c r="E79" s="23"/>
      <c r="F79" s="24"/>
      <c r="G79" s="26"/>
    </row>
    <row r="80" ht="26" customHeight="1" spans="1:7">
      <c r="A80" s="23"/>
      <c r="B80" s="23" t="s">
        <v>114</v>
      </c>
      <c r="C80" s="23"/>
      <c r="D80" s="23">
        <v>149</v>
      </c>
      <c r="E80" s="23"/>
      <c r="F80" s="24"/>
      <c r="G80" s="26"/>
    </row>
    <row r="81" ht="60" customHeight="1" spans="1:7">
      <c r="A81" s="27" t="s">
        <v>115</v>
      </c>
      <c r="B81" s="27" t="s">
        <v>116</v>
      </c>
      <c r="C81" s="27">
        <v>162</v>
      </c>
      <c r="D81" s="27"/>
      <c r="E81" s="27" t="s">
        <v>10</v>
      </c>
      <c r="F81" s="28">
        <f>SUM(C81)</f>
        <v>162</v>
      </c>
      <c r="G81" s="29" t="s">
        <v>117</v>
      </c>
    </row>
    <row r="82" ht="33" customHeight="1" spans="1:7">
      <c r="A82" s="26" t="s">
        <v>118</v>
      </c>
      <c r="B82" s="23" t="s">
        <v>23</v>
      </c>
      <c r="C82" s="23">
        <v>48</v>
      </c>
      <c r="D82" s="23"/>
      <c r="E82" s="23"/>
      <c r="F82" s="24">
        <f>SUM(C82:C83)</f>
        <v>95</v>
      </c>
      <c r="G82" s="25" t="s">
        <v>119</v>
      </c>
    </row>
    <row r="83" ht="33" customHeight="1" spans="1:7">
      <c r="A83" s="26"/>
      <c r="B83" s="23" t="s">
        <v>99</v>
      </c>
      <c r="C83" s="23">
        <v>47</v>
      </c>
      <c r="D83" s="23"/>
      <c r="E83" s="23"/>
      <c r="F83" s="24"/>
      <c r="G83" s="26"/>
    </row>
    <row r="84" ht="60" customHeight="1" spans="1:7">
      <c r="A84" s="47" t="s">
        <v>6</v>
      </c>
      <c r="B84" s="47"/>
      <c r="C84" s="47">
        <f>SUM(C3:C83)</f>
        <v>6399</v>
      </c>
      <c r="D84" s="47">
        <f>SUM(D3:D83)</f>
        <v>487</v>
      </c>
      <c r="E84" s="47"/>
      <c r="F84" s="48">
        <f>SUM(F3:F83)</f>
        <v>6886</v>
      </c>
      <c r="G84" s="49" t="s">
        <v>120</v>
      </c>
    </row>
  </sheetData>
  <mergeCells count="61">
    <mergeCell ref="A1:G1"/>
    <mergeCell ref="A3:A6"/>
    <mergeCell ref="A7:A9"/>
    <mergeCell ref="A10:A15"/>
    <mergeCell ref="A16:A19"/>
    <mergeCell ref="A20:A23"/>
    <mergeCell ref="A24:A25"/>
    <mergeCell ref="A26:A28"/>
    <mergeCell ref="A29:A31"/>
    <mergeCell ref="A32:A34"/>
    <mergeCell ref="A35:A39"/>
    <mergeCell ref="A40:A42"/>
    <mergeCell ref="A43:A46"/>
    <mergeCell ref="A47:A49"/>
    <mergeCell ref="A50:A53"/>
    <mergeCell ref="A54:A57"/>
    <mergeCell ref="A58:A63"/>
    <mergeCell ref="A64:A66"/>
    <mergeCell ref="A67:A70"/>
    <mergeCell ref="A71:A80"/>
    <mergeCell ref="A82:A83"/>
    <mergeCell ref="F3:F6"/>
    <mergeCell ref="F7:F9"/>
    <mergeCell ref="F10:F15"/>
    <mergeCell ref="F16:F19"/>
    <mergeCell ref="F20:F23"/>
    <mergeCell ref="F24:F25"/>
    <mergeCell ref="F26:F28"/>
    <mergeCell ref="F29:F31"/>
    <mergeCell ref="F32:F34"/>
    <mergeCell ref="F35:F39"/>
    <mergeCell ref="F40:F42"/>
    <mergeCell ref="F43:F46"/>
    <mergeCell ref="F47:F49"/>
    <mergeCell ref="F50:F53"/>
    <mergeCell ref="F54:F57"/>
    <mergeCell ref="F58:F63"/>
    <mergeCell ref="F64:F66"/>
    <mergeCell ref="F67:F70"/>
    <mergeCell ref="F71:F80"/>
    <mergeCell ref="F82:F83"/>
    <mergeCell ref="G3:G6"/>
    <mergeCell ref="G7:G9"/>
    <mergeCell ref="G10:G15"/>
    <mergeCell ref="G16:G19"/>
    <mergeCell ref="G20:G23"/>
    <mergeCell ref="G24:G25"/>
    <mergeCell ref="G26:G28"/>
    <mergeCell ref="G29:G31"/>
    <mergeCell ref="G32:G34"/>
    <mergeCell ref="G35:G39"/>
    <mergeCell ref="G40:G42"/>
    <mergeCell ref="G43:G46"/>
    <mergeCell ref="G47:G49"/>
    <mergeCell ref="G50:G53"/>
    <mergeCell ref="G54:G57"/>
    <mergeCell ref="G58:G63"/>
    <mergeCell ref="G64:G66"/>
    <mergeCell ref="G67:G70"/>
    <mergeCell ref="G71:G80"/>
    <mergeCell ref="G82:G83"/>
  </mergeCells>
  <hyperlinks>
    <hyperlink ref="G3" r:id="rId1" display="许老师  15137000026&#10;梁园校区人文学院210室&#10;154574781@qq.com"/>
    <hyperlink ref="G7" r:id="rId2" display="李老师  15993965257&#10;睢阳校区数学与统计学院103室&#10;575909617@qq.com"/>
    <hyperlink ref="G10" r:id="rId3" display="郑老师  18075113312&#10;睢阳校区物电楼102室&#10;1270507637@qq.com"/>
    <hyperlink ref="G16" r:id="rId4" display="王老师  17627107029&#10;睢阳校区工科实训楼B-307&#10;17627107029@163.com"/>
    <hyperlink ref="G20" r:id="rId5" display="孙老师  16637031292&#10;梁园校区应天楼216室&#10;1922892388@qq.com"/>
    <hyperlink ref="G24" r:id="rId6" display="刘老师  13781588860&#10;梁园校区应天楼609室&#10;dingdang68860@163.com"/>
    <hyperlink ref="G26" r:id="rId7" display="王老师  13603706843&#10;梁园校区体育学院125室&#10;842548031@qq.com"/>
    <hyperlink ref="G29" r:id="rId8" display="张老师  15836870091&#10;睢阳校区生物楼109室&#10;meiyunzhang2010@163.com"/>
    <hyperlink ref="G32" r:id="rId9" display="王老师  17537085858&#10;梁园校区音乐楼106室&#10;384076439@qq.com"/>
    <hyperlink ref="G35" r:id="rId10" display="李老师   15090570566&#10;梁园校区三商楼107室719014214@qq.com"/>
    <hyperlink ref="G43" r:id="rId11" display="魏老师  13849660038&#10;梁园校区艺术中心217室&#10;154943149@qq.com"/>
    <hyperlink ref="G47" r:id="rId12" display="朱老师  19561737390&#10;梁园校区汉梁楼201东&#10;739689432@qq.com"/>
    <hyperlink ref="G50" r:id="rId13" display="王老师  15237003555&#10;梁园校区三商楼133室&#10;844574370@qq.com"/>
    <hyperlink ref="G54" r:id="rId14" display="王老师  15038058636&#10;梁园校区汉梁楼346室&#10;2277079483@qq.com"/>
    <hyperlink ref="G58" r:id="rId15" display="杨老师  17525111791&#10;梁园校区三商楼北楼157室&#10;2579026098@qq.com"/>
    <hyperlink ref="G64" r:id="rId16" display="徐老师  15037003705&#10;梁园校区工科实训中心南楼309室&#10;53205291@qq.com"/>
    <hyperlink ref="G67" r:id="rId17" display="王老师  15703976161    &#10;梁园校区艺术中心304室&#10;15703976161@163.com"/>
    <hyperlink ref="G71" r:id="rId18" display=" 赵老师  18837086602&#10;梁园校区27号宿舍楼111室&#10;18837086602@163.com"/>
    <hyperlink ref="G81" r:id="rId19" display="曹老师  15896962559&#10;梁园校区应天楼816室&#10;724918883@qq.com"/>
    <hyperlink ref="G82" r:id="rId20" display="杨老师  18503700085&#10;职业技术学院格物楼201室&#10;674319279@qq.com"/>
  </hyperlinks>
  <pageMargins left="0.75" right="0.75" top="1" bottom="1" header="0.5" footer="0.5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opLeftCell="A46" workbookViewId="0">
      <selection activeCell="A1" sqref="A1"/>
    </sheetView>
  </sheetViews>
  <sheetFormatPr defaultColWidth="9" defaultRowHeight="13.8" outlineLevelCol="6"/>
  <cols>
    <col min="1" max="1" width="14.4444444444444" customWidth="1"/>
    <col min="2" max="2" width="19.6666666666667" customWidth="1"/>
    <col min="6" max="6" width="15.6666666666667" customWidth="1"/>
    <col min="7" max="7" width="21.212962962963" customWidth="1"/>
  </cols>
  <sheetData>
    <row r="1" spans="1:7">
      <c r="A1" s="1" t="s">
        <v>121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>
      <c r="A2" s="2" t="s">
        <v>80</v>
      </c>
      <c r="B2" s="2" t="s">
        <v>81</v>
      </c>
      <c r="C2" s="2">
        <v>52</v>
      </c>
      <c r="D2" s="2"/>
      <c r="E2" s="2"/>
      <c r="F2" s="2">
        <f>SUM(C2:C6)</f>
        <v>211</v>
      </c>
      <c r="G2" s="3"/>
    </row>
    <row r="3" spans="1:7">
      <c r="A3" s="2"/>
      <c r="B3" s="2" t="s">
        <v>83</v>
      </c>
      <c r="C3" s="2">
        <v>27</v>
      </c>
      <c r="D3" s="2"/>
      <c r="E3" s="2"/>
      <c r="F3" s="2"/>
      <c r="G3" s="3"/>
    </row>
    <row r="4" spans="1:7">
      <c r="A4" s="2"/>
      <c r="B4" s="2" t="s">
        <v>84</v>
      </c>
      <c r="C4" s="2">
        <v>74</v>
      </c>
      <c r="D4" s="2"/>
      <c r="E4" s="2" t="s">
        <v>10</v>
      </c>
      <c r="F4" s="2"/>
      <c r="G4" s="3"/>
    </row>
    <row r="5" spans="1:7">
      <c r="A5" s="2"/>
      <c r="B5" s="2" t="s">
        <v>122</v>
      </c>
      <c r="C5" s="2">
        <v>28</v>
      </c>
      <c r="D5" s="2"/>
      <c r="E5" s="2"/>
      <c r="F5" s="2"/>
      <c r="G5" s="3"/>
    </row>
    <row r="6" spans="1:7">
      <c r="A6" s="2"/>
      <c r="B6" s="2" t="s">
        <v>85</v>
      </c>
      <c r="C6" s="2">
        <v>30</v>
      </c>
      <c r="D6" s="2"/>
      <c r="E6" s="2"/>
      <c r="F6" s="2"/>
      <c r="G6" s="3"/>
    </row>
    <row r="7" spans="1:7">
      <c r="A7" s="2" t="s">
        <v>86</v>
      </c>
      <c r="B7" s="2" t="s">
        <v>87</v>
      </c>
      <c r="C7" s="2">
        <v>65</v>
      </c>
      <c r="D7" s="2"/>
      <c r="E7" s="2"/>
      <c r="F7" s="2">
        <f>SUM(C7:C10)</f>
        <v>213</v>
      </c>
      <c r="G7" s="3"/>
    </row>
    <row r="8" spans="1:7">
      <c r="A8" s="2"/>
      <c r="B8" s="2" t="s">
        <v>90</v>
      </c>
      <c r="C8" s="2">
        <v>59</v>
      </c>
      <c r="D8" s="2"/>
      <c r="E8" s="2"/>
      <c r="F8" s="2"/>
      <c r="G8" s="3"/>
    </row>
    <row r="9" spans="1:7">
      <c r="A9" s="2"/>
      <c r="B9" s="2" t="s">
        <v>89</v>
      </c>
      <c r="C9" s="2">
        <v>44</v>
      </c>
      <c r="D9" s="2"/>
      <c r="E9" s="2"/>
      <c r="F9" s="2"/>
      <c r="G9" s="3"/>
    </row>
    <row r="10" spans="1:7">
      <c r="A10" s="2"/>
      <c r="B10" s="2" t="s">
        <v>123</v>
      </c>
      <c r="C10" s="2">
        <v>45</v>
      </c>
      <c r="D10" s="2"/>
      <c r="E10" s="2"/>
      <c r="F10" s="2"/>
      <c r="G10" s="3"/>
    </row>
    <row r="11" spans="1:7">
      <c r="A11" s="2" t="s">
        <v>20</v>
      </c>
      <c r="B11" s="2" t="s">
        <v>21</v>
      </c>
      <c r="C11" s="2">
        <v>81</v>
      </c>
      <c r="D11" s="2"/>
      <c r="E11" s="2"/>
      <c r="F11" s="2">
        <f>SUM(C11:C16)</f>
        <v>403</v>
      </c>
      <c r="G11" s="3"/>
    </row>
    <row r="12" spans="1:7">
      <c r="A12" s="2"/>
      <c r="B12" s="2" t="s">
        <v>23</v>
      </c>
      <c r="C12" s="2">
        <v>98</v>
      </c>
      <c r="D12" s="2"/>
      <c r="E12" s="2"/>
      <c r="F12" s="2"/>
      <c r="G12" s="3"/>
    </row>
    <row r="13" spans="1:7">
      <c r="A13" s="2"/>
      <c r="B13" s="2" t="s">
        <v>24</v>
      </c>
      <c r="C13" s="2">
        <f>21+38</f>
        <v>59</v>
      </c>
      <c r="D13" s="2"/>
      <c r="E13" s="2"/>
      <c r="F13" s="2"/>
      <c r="G13" s="3"/>
    </row>
    <row r="14" spans="1:7">
      <c r="A14" s="2"/>
      <c r="B14" s="2" t="s">
        <v>25</v>
      </c>
      <c r="C14" s="2">
        <v>46</v>
      </c>
      <c r="D14" s="2"/>
      <c r="E14" s="2"/>
      <c r="F14" s="2"/>
      <c r="G14" s="3"/>
    </row>
    <row r="15" spans="1:7">
      <c r="A15" s="2"/>
      <c r="B15" s="2" t="s">
        <v>26</v>
      </c>
      <c r="C15" s="2">
        <v>75</v>
      </c>
      <c r="D15" s="2"/>
      <c r="E15" s="2" t="s">
        <v>10</v>
      </c>
      <c r="F15" s="2"/>
      <c r="G15" s="3"/>
    </row>
    <row r="16" spans="1:7">
      <c r="A16" s="2"/>
      <c r="B16" s="2" t="s">
        <v>27</v>
      </c>
      <c r="C16" s="2">
        <v>44</v>
      </c>
      <c r="D16" s="2"/>
      <c r="E16" s="2"/>
      <c r="F16" s="2"/>
      <c r="G16" s="3"/>
    </row>
    <row r="17" spans="1:7">
      <c r="A17" s="2" t="s">
        <v>40</v>
      </c>
      <c r="B17" s="2" t="s">
        <v>41</v>
      </c>
      <c r="C17" s="2">
        <f>100+13</f>
        <v>113</v>
      </c>
      <c r="D17" s="2"/>
      <c r="E17" s="2"/>
      <c r="F17" s="2">
        <f>SUM(C17:C19)</f>
        <v>187</v>
      </c>
      <c r="G17" s="4"/>
    </row>
    <row r="18" spans="1:7">
      <c r="A18" s="2"/>
      <c r="B18" s="2" t="s">
        <v>124</v>
      </c>
      <c r="C18" s="2">
        <v>22</v>
      </c>
      <c r="D18" s="2"/>
      <c r="E18" s="2"/>
      <c r="F18" s="2"/>
      <c r="G18" s="4"/>
    </row>
    <row r="19" spans="1:7">
      <c r="A19" s="2"/>
      <c r="B19" s="2" t="s">
        <v>43</v>
      </c>
      <c r="C19" s="2">
        <v>52</v>
      </c>
      <c r="D19" s="2"/>
      <c r="E19" s="2"/>
      <c r="F19" s="2"/>
      <c r="G19" s="4"/>
    </row>
    <row r="20" spans="1:7">
      <c r="A20" s="2" t="s">
        <v>111</v>
      </c>
      <c r="B20" s="2" t="s">
        <v>21</v>
      </c>
      <c r="C20" s="2">
        <v>57</v>
      </c>
      <c r="D20" s="2"/>
      <c r="E20" s="2"/>
      <c r="F20" s="2">
        <f>SUM(C20:C34,D31,D32,D33,D30)</f>
        <v>1366</v>
      </c>
      <c r="G20" s="4"/>
    </row>
    <row r="21" spans="1:7">
      <c r="A21" s="2"/>
      <c r="B21" s="2" t="s">
        <v>60</v>
      </c>
      <c r="C21" s="2">
        <v>77</v>
      </c>
      <c r="D21" s="5"/>
      <c r="E21" s="2"/>
      <c r="F21" s="2"/>
      <c r="G21" s="4"/>
    </row>
    <row r="22" spans="1:7">
      <c r="A22" s="2"/>
      <c r="B22" s="2" t="s">
        <v>90</v>
      </c>
      <c r="C22" s="2">
        <v>59</v>
      </c>
      <c r="D22" s="2"/>
      <c r="E22" s="2"/>
      <c r="F22" s="2"/>
      <c r="G22" s="4"/>
    </row>
    <row r="23" spans="1:7">
      <c r="A23" s="2"/>
      <c r="B23" s="2" t="s">
        <v>89</v>
      </c>
      <c r="C23" s="2">
        <v>48</v>
      </c>
      <c r="D23" s="2"/>
      <c r="E23" s="2"/>
      <c r="F23" s="2"/>
      <c r="G23" s="4"/>
    </row>
    <row r="24" spans="1:7">
      <c r="A24" s="2"/>
      <c r="B24" s="2" t="s">
        <v>108</v>
      </c>
      <c r="C24" s="2">
        <v>97</v>
      </c>
      <c r="D24" s="2"/>
      <c r="E24" s="2"/>
      <c r="F24" s="2"/>
      <c r="G24" s="4"/>
    </row>
    <row r="25" spans="1:7">
      <c r="A25" s="2"/>
      <c r="B25" s="2" t="s">
        <v>96</v>
      </c>
      <c r="C25" s="2">
        <v>98</v>
      </c>
      <c r="D25" s="2"/>
      <c r="E25" s="2"/>
      <c r="F25" s="2"/>
      <c r="G25" s="4"/>
    </row>
    <row r="26" spans="1:7">
      <c r="A26" s="2"/>
      <c r="B26" s="2" t="s">
        <v>68</v>
      </c>
      <c r="C26" s="2">
        <v>118</v>
      </c>
      <c r="D26" s="2"/>
      <c r="E26" s="2"/>
      <c r="F26" s="2"/>
      <c r="G26" s="4"/>
    </row>
    <row r="27" spans="1:7">
      <c r="A27" s="2"/>
      <c r="B27" s="2" t="s">
        <v>110</v>
      </c>
      <c r="C27" s="2">
        <v>99</v>
      </c>
      <c r="D27" s="2"/>
      <c r="E27" s="2"/>
      <c r="F27" s="2"/>
      <c r="G27" s="4"/>
    </row>
    <row r="28" spans="1:7">
      <c r="A28" s="2"/>
      <c r="B28" s="2" t="s">
        <v>14</v>
      </c>
      <c r="C28" s="2">
        <v>67</v>
      </c>
      <c r="D28" s="2"/>
      <c r="E28" s="2"/>
      <c r="F28" s="2"/>
      <c r="G28" s="4"/>
    </row>
    <row r="29" spans="1:7">
      <c r="A29" s="2"/>
      <c r="B29" s="2" t="s">
        <v>99</v>
      </c>
      <c r="C29" s="2">
        <v>58</v>
      </c>
      <c r="D29" s="2"/>
      <c r="E29" s="2"/>
      <c r="F29" s="2"/>
      <c r="G29" s="4"/>
    </row>
    <row r="30" spans="1:7">
      <c r="A30" s="2"/>
      <c r="B30" s="2" t="s">
        <v>76</v>
      </c>
      <c r="C30" s="2"/>
      <c r="D30" s="2">
        <v>280</v>
      </c>
      <c r="E30" s="2" t="s">
        <v>10</v>
      </c>
      <c r="F30" s="2"/>
      <c r="G30" s="4"/>
    </row>
    <row r="31" spans="1:7">
      <c r="A31" s="2"/>
      <c r="B31" s="2" t="s">
        <v>93</v>
      </c>
      <c r="C31" s="2"/>
      <c r="D31" s="2">
        <v>38</v>
      </c>
      <c r="E31" s="2"/>
      <c r="F31" s="2"/>
      <c r="G31" s="4"/>
    </row>
    <row r="32" spans="1:7">
      <c r="A32" s="2"/>
      <c r="B32" s="2" t="s">
        <v>60</v>
      </c>
      <c r="C32" s="2"/>
      <c r="D32" s="2">
        <v>25</v>
      </c>
      <c r="E32" s="2"/>
      <c r="F32" s="2"/>
      <c r="G32" s="4"/>
    </row>
    <row r="33" spans="1:7">
      <c r="A33" s="2"/>
      <c r="B33" s="2" t="s">
        <v>125</v>
      </c>
      <c r="C33" s="2"/>
      <c r="D33" s="2">
        <v>146</v>
      </c>
      <c r="E33" s="2"/>
      <c r="F33" s="2"/>
      <c r="G33" s="4"/>
    </row>
    <row r="34" spans="1:7">
      <c r="A34" s="2"/>
      <c r="B34" s="2" t="s">
        <v>78</v>
      </c>
      <c r="C34" s="2">
        <v>99</v>
      </c>
      <c r="D34" s="2"/>
      <c r="E34" s="2" t="s">
        <v>10</v>
      </c>
      <c r="F34" s="2"/>
      <c r="G34" s="4"/>
    </row>
    <row r="35" spans="1:7">
      <c r="A35" s="2" t="s">
        <v>28</v>
      </c>
      <c r="B35" s="2" t="s">
        <v>29</v>
      </c>
      <c r="C35" s="2">
        <v>28</v>
      </c>
      <c r="D35" s="2"/>
      <c r="E35" s="2"/>
      <c r="F35" s="2">
        <f>SUM(C35:C38)</f>
        <v>265</v>
      </c>
      <c r="G35" s="3"/>
    </row>
    <row r="36" spans="1:7">
      <c r="A36" s="2"/>
      <c r="B36" s="2" t="s">
        <v>31</v>
      </c>
      <c r="C36" s="2">
        <v>149</v>
      </c>
      <c r="D36" s="2"/>
      <c r="E36" s="2" t="s">
        <v>10</v>
      </c>
      <c r="F36" s="2"/>
      <c r="G36" s="3"/>
    </row>
    <row r="37" spans="1:7">
      <c r="A37" s="2"/>
      <c r="B37" s="2" t="s">
        <v>32</v>
      </c>
      <c r="C37" s="2">
        <v>41</v>
      </c>
      <c r="D37" s="2"/>
      <c r="E37" s="2"/>
      <c r="F37" s="2"/>
      <c r="G37" s="3"/>
    </row>
    <row r="38" spans="1:7">
      <c r="A38" s="2"/>
      <c r="B38" s="2" t="s">
        <v>33</v>
      </c>
      <c r="C38" s="2">
        <v>47</v>
      </c>
      <c r="D38" s="2"/>
      <c r="E38" s="2"/>
      <c r="F38" s="2"/>
      <c r="G38" s="3"/>
    </row>
    <row r="39" spans="1:7">
      <c r="A39" s="2" t="s">
        <v>100</v>
      </c>
      <c r="B39" s="2" t="s">
        <v>101</v>
      </c>
      <c r="C39" s="2">
        <v>32</v>
      </c>
      <c r="D39" s="2"/>
      <c r="E39" s="2"/>
      <c r="F39" s="2">
        <f>SUM(C39:C41)</f>
        <v>120</v>
      </c>
      <c r="G39" s="3"/>
    </row>
    <row r="40" spans="1:7">
      <c r="A40" s="2"/>
      <c r="B40" s="2" t="s">
        <v>103</v>
      </c>
      <c r="C40" s="2">
        <v>30</v>
      </c>
      <c r="D40" s="2"/>
      <c r="E40" s="2"/>
      <c r="F40" s="2"/>
      <c r="G40" s="3"/>
    </row>
    <row r="41" spans="1:7">
      <c r="A41" s="2"/>
      <c r="B41" s="2" t="s">
        <v>104</v>
      </c>
      <c r="C41" s="2">
        <v>58</v>
      </c>
      <c r="D41" s="2"/>
      <c r="E41" s="2"/>
      <c r="F41" s="2"/>
      <c r="G41" s="3"/>
    </row>
    <row r="42" spans="1:7">
      <c r="A42" s="6" t="s">
        <v>75</v>
      </c>
      <c r="B42" s="2" t="s">
        <v>76</v>
      </c>
      <c r="C42" s="2">
        <v>120</v>
      </c>
      <c r="D42" s="2"/>
      <c r="E42" s="2" t="s">
        <v>10</v>
      </c>
      <c r="F42" s="6">
        <f>SUM(C42:C43)</f>
        <v>384</v>
      </c>
      <c r="G42" s="3"/>
    </row>
    <row r="43" spans="1:7">
      <c r="A43" s="7"/>
      <c r="B43" s="2" t="s">
        <v>78</v>
      </c>
      <c r="C43" s="2">
        <f>98+166</f>
        <v>264</v>
      </c>
      <c r="D43" s="2"/>
      <c r="E43" s="2" t="s">
        <v>10</v>
      </c>
      <c r="F43" s="7"/>
      <c r="G43" s="3"/>
    </row>
    <row r="44" spans="1:7">
      <c r="A44" s="2" t="s">
        <v>92</v>
      </c>
      <c r="B44" s="2" t="s">
        <v>93</v>
      </c>
      <c r="C44" s="2">
        <f>119+66</f>
        <v>185</v>
      </c>
      <c r="D44" s="2"/>
      <c r="E44" s="2"/>
      <c r="F44" s="2">
        <f>SUM(C44:C48)</f>
        <v>358</v>
      </c>
      <c r="G44" s="3"/>
    </row>
    <row r="45" spans="1:7">
      <c r="A45" s="2"/>
      <c r="B45" s="2" t="s">
        <v>95</v>
      </c>
      <c r="C45" s="2">
        <v>42</v>
      </c>
      <c r="D45" s="2"/>
      <c r="E45" s="2"/>
      <c r="F45" s="2"/>
      <c r="G45" s="3"/>
    </row>
    <row r="46" spans="1:7">
      <c r="A46" s="2"/>
      <c r="B46" s="2" t="s">
        <v>97</v>
      </c>
      <c r="C46" s="2">
        <v>40</v>
      </c>
      <c r="D46" s="2"/>
      <c r="E46" s="2"/>
      <c r="F46" s="2"/>
      <c r="G46" s="3"/>
    </row>
    <row r="47" spans="1:7">
      <c r="A47" s="2"/>
      <c r="B47" s="2" t="s">
        <v>98</v>
      </c>
      <c r="C47" s="2">
        <v>50</v>
      </c>
      <c r="D47" s="2"/>
      <c r="E47" s="2"/>
      <c r="F47" s="2"/>
      <c r="G47" s="3"/>
    </row>
    <row r="48" spans="1:7">
      <c r="A48" s="2"/>
      <c r="B48" s="2" t="s">
        <v>99</v>
      </c>
      <c r="C48" s="2">
        <v>41</v>
      </c>
      <c r="D48" s="2"/>
      <c r="E48" s="2"/>
      <c r="F48" s="2"/>
      <c r="G48" s="3"/>
    </row>
    <row r="49" spans="1:7">
      <c r="A49" s="2" t="s">
        <v>115</v>
      </c>
      <c r="B49" s="2" t="s">
        <v>116</v>
      </c>
      <c r="C49" s="2">
        <f>113+2</f>
        <v>115</v>
      </c>
      <c r="D49" s="2"/>
      <c r="E49" s="2" t="s">
        <v>10</v>
      </c>
      <c r="F49" s="2">
        <v>115</v>
      </c>
      <c r="G49" s="3"/>
    </row>
    <row r="50" spans="1:7">
      <c r="A50" s="2" t="s">
        <v>69</v>
      </c>
      <c r="B50" s="2" t="s">
        <v>70</v>
      </c>
      <c r="C50" s="2">
        <v>29</v>
      </c>
      <c r="D50" s="2"/>
      <c r="E50" s="2"/>
      <c r="F50" s="2">
        <f>SUM(C50:C53)</f>
        <v>346</v>
      </c>
      <c r="G50" s="3"/>
    </row>
    <row r="51" spans="1:7">
      <c r="A51" s="2"/>
      <c r="B51" s="2" t="s">
        <v>72</v>
      </c>
      <c r="C51" s="2">
        <f>57+75</f>
        <v>132</v>
      </c>
      <c r="D51" s="2"/>
      <c r="E51" s="2"/>
      <c r="F51" s="2"/>
      <c r="G51" s="3"/>
    </row>
    <row r="52" spans="1:7">
      <c r="A52" s="2"/>
      <c r="B52" s="2" t="s">
        <v>73</v>
      </c>
      <c r="C52" s="2">
        <v>40</v>
      </c>
      <c r="D52" s="2"/>
      <c r="E52" s="2"/>
      <c r="F52" s="2"/>
      <c r="G52" s="3"/>
    </row>
    <row r="53" spans="1:7">
      <c r="A53" s="2"/>
      <c r="B53" s="2" t="s">
        <v>74</v>
      </c>
      <c r="C53" s="2">
        <f>111+34</f>
        <v>145</v>
      </c>
      <c r="D53" s="2"/>
      <c r="E53" s="2" t="s">
        <v>10</v>
      </c>
      <c r="F53" s="2"/>
      <c r="G53" s="3"/>
    </row>
    <row r="54" spans="1:7">
      <c r="A54" s="2" t="s">
        <v>8</v>
      </c>
      <c r="B54" s="2" t="s">
        <v>9</v>
      </c>
      <c r="C54" s="2">
        <f>203+2+43</f>
        <v>248</v>
      </c>
      <c r="D54" s="2"/>
      <c r="E54" s="2" t="s">
        <v>10</v>
      </c>
      <c r="F54" s="2">
        <f>SUM(C54:C57)</f>
        <v>402</v>
      </c>
      <c r="G54" s="8"/>
    </row>
    <row r="55" spans="1:7">
      <c r="A55" s="2"/>
      <c r="B55" s="2" t="s">
        <v>126</v>
      </c>
      <c r="C55" s="2">
        <v>57</v>
      </c>
      <c r="D55" s="2"/>
      <c r="E55" s="2" t="s">
        <v>10</v>
      </c>
      <c r="F55" s="2"/>
      <c r="G55" s="8"/>
    </row>
    <row r="56" spans="1:7">
      <c r="A56" s="2"/>
      <c r="B56" s="2" t="s">
        <v>13</v>
      </c>
      <c r="C56" s="2">
        <v>36</v>
      </c>
      <c r="D56" s="2"/>
      <c r="E56" s="2"/>
      <c r="F56" s="2"/>
      <c r="G56" s="8"/>
    </row>
    <row r="57" spans="1:7">
      <c r="A57" s="2"/>
      <c r="B57" s="2" t="s">
        <v>14</v>
      </c>
      <c r="C57" s="2">
        <v>61</v>
      </c>
      <c r="D57" s="2"/>
      <c r="E57" s="2"/>
      <c r="F57" s="2"/>
      <c r="G57" s="8"/>
    </row>
    <row r="58" spans="1:7">
      <c r="A58" s="9" t="s">
        <v>127</v>
      </c>
      <c r="B58" s="2" t="s">
        <v>99</v>
      </c>
      <c r="C58" s="2">
        <v>49</v>
      </c>
      <c r="D58" s="2"/>
      <c r="E58" s="2"/>
      <c r="F58" s="2">
        <v>49</v>
      </c>
      <c r="G58" s="3"/>
    </row>
    <row r="59" spans="1:7">
      <c r="A59" s="2" t="s">
        <v>49</v>
      </c>
      <c r="B59" s="2" t="s">
        <v>128</v>
      </c>
      <c r="C59" s="2">
        <v>32</v>
      </c>
      <c r="D59" s="2"/>
      <c r="E59" s="2"/>
      <c r="F59" s="2">
        <f>SUM(C59:C62)</f>
        <v>241</v>
      </c>
      <c r="G59" s="3"/>
    </row>
    <row r="60" spans="1:7">
      <c r="A60" s="2"/>
      <c r="B60" s="2" t="s">
        <v>50</v>
      </c>
      <c r="C60" s="2">
        <v>42</v>
      </c>
      <c r="D60" s="2"/>
      <c r="E60" s="2"/>
      <c r="F60" s="2"/>
      <c r="G60" s="3"/>
    </row>
    <row r="61" spans="1:7">
      <c r="A61" s="2"/>
      <c r="B61" s="2" t="s">
        <v>52</v>
      </c>
      <c r="C61" s="2">
        <v>127</v>
      </c>
      <c r="D61" s="2"/>
      <c r="E61" s="2" t="s">
        <v>10</v>
      </c>
      <c r="F61" s="2"/>
      <c r="G61" s="3"/>
    </row>
    <row r="62" spans="1:7">
      <c r="A62" s="2"/>
      <c r="B62" s="2" t="s">
        <v>53</v>
      </c>
      <c r="C62" s="2">
        <v>40</v>
      </c>
      <c r="D62" s="2"/>
      <c r="E62" s="2"/>
      <c r="F62" s="2"/>
      <c r="G62" s="3"/>
    </row>
    <row r="63" spans="1:7">
      <c r="A63" s="2" t="s">
        <v>15</v>
      </c>
      <c r="B63" s="2" t="s">
        <v>16</v>
      </c>
      <c r="C63" s="2">
        <v>40</v>
      </c>
      <c r="D63" s="2"/>
      <c r="E63" s="2"/>
      <c r="F63" s="2">
        <f>SUM(C63:C65)</f>
        <v>307</v>
      </c>
      <c r="G63" s="3"/>
    </row>
    <row r="64" spans="1:7">
      <c r="A64" s="2"/>
      <c r="B64" s="2" t="s">
        <v>129</v>
      </c>
      <c r="C64" s="2">
        <v>56</v>
      </c>
      <c r="D64" s="2"/>
      <c r="E64" s="2"/>
      <c r="F64" s="2"/>
      <c r="G64" s="3"/>
    </row>
    <row r="65" spans="1:7">
      <c r="A65" s="2"/>
      <c r="B65" s="2" t="s">
        <v>19</v>
      </c>
      <c r="C65" s="2">
        <f>195+16</f>
        <v>211</v>
      </c>
      <c r="D65" s="2"/>
      <c r="E65" s="2" t="s">
        <v>10</v>
      </c>
      <c r="F65" s="2"/>
      <c r="G65" s="3"/>
    </row>
    <row r="66" spans="1:7">
      <c r="A66" s="2" t="s">
        <v>44</v>
      </c>
      <c r="B66" s="2" t="s">
        <v>45</v>
      </c>
      <c r="C66" s="2">
        <v>66</v>
      </c>
      <c r="D66" s="2"/>
      <c r="E66" s="2"/>
      <c r="F66" s="2">
        <f>SUM(C66:C68,D67)</f>
        <v>293</v>
      </c>
      <c r="G66" s="8"/>
    </row>
    <row r="67" spans="1:7">
      <c r="A67" s="2"/>
      <c r="B67" s="2" t="s">
        <v>47</v>
      </c>
      <c r="C67" s="2">
        <f>143+43+1</f>
        <v>187</v>
      </c>
      <c r="D67" s="2">
        <v>6</v>
      </c>
      <c r="E67" s="2" t="s">
        <v>10</v>
      </c>
      <c r="F67" s="2"/>
      <c r="G67" s="8"/>
    </row>
    <row r="68" spans="1:7">
      <c r="A68" s="2"/>
      <c r="B68" s="2" t="s">
        <v>48</v>
      </c>
      <c r="C68" s="2">
        <v>34</v>
      </c>
      <c r="D68" s="2"/>
      <c r="E68" s="2"/>
      <c r="F68" s="2"/>
      <c r="G68" s="8"/>
    </row>
    <row r="69" spans="1:7">
      <c r="A69" s="2" t="s">
        <v>34</v>
      </c>
      <c r="B69" s="2" t="s">
        <v>35</v>
      </c>
      <c r="C69" s="2">
        <v>23</v>
      </c>
      <c r="D69" s="2"/>
      <c r="E69" s="2"/>
      <c r="F69" s="2">
        <f>SUM(C69:C72)</f>
        <v>422</v>
      </c>
      <c r="G69" s="8"/>
    </row>
    <row r="70" spans="1:7">
      <c r="A70" s="2"/>
      <c r="B70" s="2" t="s">
        <v>37</v>
      </c>
      <c r="C70" s="2">
        <v>44</v>
      </c>
      <c r="D70" s="2"/>
      <c r="E70" s="2"/>
      <c r="F70" s="2"/>
      <c r="G70" s="8"/>
    </row>
    <row r="71" spans="1:7">
      <c r="A71" s="2"/>
      <c r="B71" s="2" t="s">
        <v>38</v>
      </c>
      <c r="C71" s="2">
        <v>18</v>
      </c>
      <c r="D71" s="2"/>
      <c r="E71" s="2"/>
      <c r="F71" s="2"/>
      <c r="G71" s="8"/>
    </row>
    <row r="72" spans="1:7">
      <c r="A72" s="2"/>
      <c r="B72" s="2" t="s">
        <v>39</v>
      </c>
      <c r="C72" s="2">
        <f>303+34</f>
        <v>337</v>
      </c>
      <c r="D72" s="2"/>
      <c r="E72" s="2" t="s">
        <v>10</v>
      </c>
      <c r="F72" s="2"/>
      <c r="G72" s="8"/>
    </row>
    <row r="73" spans="1:7">
      <c r="A73" s="2" t="s">
        <v>59</v>
      </c>
      <c r="B73" s="2" t="s">
        <v>60</v>
      </c>
      <c r="C73" s="2">
        <f>65+64</f>
        <v>129</v>
      </c>
      <c r="D73" s="2"/>
      <c r="E73" s="2"/>
      <c r="F73" s="2">
        <f>SUM(C73:C76,D77)</f>
        <v>381</v>
      </c>
      <c r="G73" s="3"/>
    </row>
    <row r="74" spans="1:7">
      <c r="A74" s="2"/>
      <c r="B74" s="2" t="s">
        <v>68</v>
      </c>
      <c r="C74" s="2">
        <v>94</v>
      </c>
      <c r="D74" s="2"/>
      <c r="E74" s="2"/>
      <c r="F74" s="2"/>
      <c r="G74" s="3"/>
    </row>
    <row r="75" spans="1:7">
      <c r="A75" s="2"/>
      <c r="B75" s="2" t="s">
        <v>63</v>
      </c>
      <c r="C75" s="2">
        <v>110</v>
      </c>
      <c r="D75" s="2"/>
      <c r="E75" s="2"/>
      <c r="F75" s="2"/>
      <c r="G75" s="3"/>
    </row>
    <row r="76" spans="1:7">
      <c r="A76" s="2"/>
      <c r="B76" s="2" t="s">
        <v>65</v>
      </c>
      <c r="C76" s="2">
        <v>47</v>
      </c>
      <c r="D76" s="2"/>
      <c r="E76" s="2"/>
      <c r="F76" s="2"/>
      <c r="G76" s="3"/>
    </row>
    <row r="77" spans="1:7">
      <c r="A77" s="2"/>
      <c r="B77" s="10" t="s">
        <v>130</v>
      </c>
      <c r="C77" s="2"/>
      <c r="D77" s="2">
        <v>1</v>
      </c>
      <c r="E77" s="2"/>
      <c r="F77" s="2"/>
      <c r="G77" s="3"/>
    </row>
    <row r="78" spans="1:7">
      <c r="A78" s="2" t="s">
        <v>105</v>
      </c>
      <c r="B78" s="2" t="s">
        <v>106</v>
      </c>
      <c r="C78" s="2">
        <v>62</v>
      </c>
      <c r="D78" s="2"/>
      <c r="E78" s="2"/>
      <c r="F78" s="2">
        <f>SUM(C78:C81)</f>
        <v>275</v>
      </c>
      <c r="G78" s="8"/>
    </row>
    <row r="79" spans="1:7">
      <c r="A79" s="2"/>
      <c r="B79" s="2" t="s">
        <v>108</v>
      </c>
      <c r="C79" s="2">
        <f>51+33</f>
        <v>84</v>
      </c>
      <c r="D79" s="2"/>
      <c r="E79" s="2"/>
      <c r="F79" s="2"/>
      <c r="G79" s="8"/>
    </row>
    <row r="80" spans="1:7">
      <c r="A80" s="2"/>
      <c r="B80" s="2" t="s">
        <v>109</v>
      </c>
      <c r="C80" s="2">
        <v>30</v>
      </c>
      <c r="D80" s="2"/>
      <c r="E80" s="2"/>
      <c r="F80" s="2"/>
      <c r="G80" s="8"/>
    </row>
    <row r="81" spans="1:7">
      <c r="A81" s="2"/>
      <c r="B81" s="2" t="s">
        <v>110</v>
      </c>
      <c r="C81" s="2">
        <f>55+44</f>
        <v>99</v>
      </c>
      <c r="D81" s="2"/>
      <c r="E81" s="2"/>
      <c r="F81" s="2"/>
      <c r="G81" s="8"/>
    </row>
    <row r="82" spans="1:7">
      <c r="A82" s="2" t="s">
        <v>54</v>
      </c>
      <c r="B82" s="2" t="s">
        <v>55</v>
      </c>
      <c r="C82" s="2">
        <f>26+54</f>
        <v>80</v>
      </c>
      <c r="D82" s="2"/>
      <c r="E82" s="2"/>
      <c r="F82" s="2">
        <f>SUM(C82:C84)</f>
        <v>342</v>
      </c>
      <c r="G82" s="8"/>
    </row>
    <row r="83" spans="1:7">
      <c r="A83" s="2"/>
      <c r="B83" s="2" t="s">
        <v>57</v>
      </c>
      <c r="C83" s="2">
        <f>80+44</f>
        <v>124</v>
      </c>
      <c r="D83" s="2"/>
      <c r="E83" s="2"/>
      <c r="F83" s="2"/>
      <c r="G83" s="8"/>
    </row>
    <row r="84" spans="1:7">
      <c r="A84" s="2"/>
      <c r="B84" s="2" t="s">
        <v>58</v>
      </c>
      <c r="C84" s="2">
        <f>127+11</f>
        <v>138</v>
      </c>
      <c r="D84" s="2"/>
      <c r="E84" s="2" t="s">
        <v>10</v>
      </c>
      <c r="F84" s="2"/>
      <c r="G84" s="8"/>
    </row>
    <row r="85" spans="1:7">
      <c r="A85" s="3" t="s">
        <v>6</v>
      </c>
      <c r="B85" s="3"/>
      <c r="C85" s="11"/>
      <c r="D85" s="11"/>
      <c r="E85" s="3"/>
      <c r="F85" s="3">
        <f>SUM(F2:F84)</f>
        <v>6680</v>
      </c>
      <c r="G85" s="12"/>
    </row>
  </sheetData>
  <mergeCells count="54">
    <mergeCell ref="A2:A6"/>
    <mergeCell ref="A7:A10"/>
    <mergeCell ref="A11:A16"/>
    <mergeCell ref="A17:A19"/>
    <mergeCell ref="A20:A34"/>
    <mergeCell ref="A35:A38"/>
    <mergeCell ref="A39:A41"/>
    <mergeCell ref="A42:A43"/>
    <mergeCell ref="A44:A48"/>
    <mergeCell ref="A50:A53"/>
    <mergeCell ref="A54:A57"/>
    <mergeCell ref="A59:A62"/>
    <mergeCell ref="A63:A65"/>
    <mergeCell ref="A66:A68"/>
    <mergeCell ref="A69:A72"/>
    <mergeCell ref="A73:A77"/>
    <mergeCell ref="A78:A81"/>
    <mergeCell ref="A82:A84"/>
    <mergeCell ref="F2:F6"/>
    <mergeCell ref="F7:F10"/>
    <mergeCell ref="F11:F16"/>
    <mergeCell ref="F17:F19"/>
    <mergeCell ref="F20:F34"/>
    <mergeCell ref="F35:F38"/>
    <mergeCell ref="F39:F41"/>
    <mergeCell ref="F42:F43"/>
    <mergeCell ref="F44:F48"/>
    <mergeCell ref="F50:F53"/>
    <mergeCell ref="F54:F57"/>
    <mergeCell ref="F59:F62"/>
    <mergeCell ref="F63:F65"/>
    <mergeCell ref="F66:F68"/>
    <mergeCell ref="F69:F72"/>
    <mergeCell ref="F73:F77"/>
    <mergeCell ref="F78:F81"/>
    <mergeCell ref="F82:F84"/>
    <mergeCell ref="G2:G6"/>
    <mergeCell ref="G7:G10"/>
    <mergeCell ref="G11:G16"/>
    <mergeCell ref="G17:G19"/>
    <mergeCell ref="G20:G34"/>
    <mergeCell ref="G35:G38"/>
    <mergeCell ref="G39:G41"/>
    <mergeCell ref="G42:G43"/>
    <mergeCell ref="G44:G48"/>
    <mergeCell ref="G50:G53"/>
    <mergeCell ref="G54:G57"/>
    <mergeCell ref="G59:G62"/>
    <mergeCell ref="G63:G65"/>
    <mergeCell ref="G66:G68"/>
    <mergeCell ref="G69:G72"/>
    <mergeCell ref="G73:G77"/>
    <mergeCell ref="G78:G81"/>
    <mergeCell ref="G82:G8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ZyFei...</cp:lastModifiedBy>
  <dcterms:created xsi:type="dcterms:W3CDTF">2025-09-08T09:33:00Z</dcterms:created>
  <dcterms:modified xsi:type="dcterms:W3CDTF">2025-09-12T03:04:50Z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9CFDDE4A6DC049878A32803E6163735C_13</vt:lpwstr>
  </property>
  <property fmtid="{D5CDD505-2E9C-101B-9397-08002B2CF9AE}" pid="3" name="KSOProductBuildVer">
    <vt:lpwstr>2052-12.1.0.22529</vt:lpwstr>
  </property>
</Properties>
</file>